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ẫu bảng lương theo sản phẩm" sheetId="1" r:id="rId4"/>
  </sheets>
  <definedNames/>
  <calcPr/>
</workbook>
</file>

<file path=xl/sharedStrings.xml><?xml version="1.0" encoding="utf-8"?>
<sst xmlns="http://schemas.openxmlformats.org/spreadsheetml/2006/main" count="70" uniqueCount="41">
  <si>
    <t>MẪU BẢNG LƯƠNG THEO SẢN PHẨM</t>
  </si>
  <si>
    <t>Hồ Chí Minh, ngày 25 tháng 08 năm 2025</t>
  </si>
  <si>
    <t>STT</t>
  </si>
  <si>
    <t>Mã nhân viên</t>
  </si>
  <si>
    <t>Họ và tên</t>
  </si>
  <si>
    <t>Phòng ban</t>
  </si>
  <si>
    <t>Đơn giá sản phẩm</t>
  </si>
  <si>
    <t>Số lượng sản phẩm</t>
  </si>
  <si>
    <t>Lương sản phẩm</t>
  </si>
  <si>
    <t>Lương phụ cấp</t>
  </si>
  <si>
    <t xml:space="preserve">Phạt </t>
  </si>
  <si>
    <t>Thưởng</t>
  </si>
  <si>
    <t>Khấu trừ</t>
  </si>
  <si>
    <t>Thuế TNCN</t>
  </si>
  <si>
    <t>Tạm ứng</t>
  </si>
  <si>
    <t>Thực nhận</t>
  </si>
  <si>
    <t>Phụ cấp ăn trưa</t>
  </si>
  <si>
    <t>Phụ cấp đi lại</t>
  </si>
  <si>
    <t>Phụ cấp điện thoại</t>
  </si>
  <si>
    <t>BHXH (8%)</t>
  </si>
  <si>
    <t>BHYT (1.5%)</t>
  </si>
  <si>
    <t>BHTN (1%)</t>
  </si>
  <si>
    <t>A-001</t>
  </si>
  <si>
    <t>Nguyễn Văn A</t>
  </si>
  <si>
    <t>Sản xuất</t>
  </si>
  <si>
    <t>A-002</t>
  </si>
  <si>
    <t>Nguyễn Văn B</t>
  </si>
  <si>
    <t>A-003</t>
  </si>
  <si>
    <t>A-004</t>
  </si>
  <si>
    <t>A-005</t>
  </si>
  <si>
    <t>A-006</t>
  </si>
  <si>
    <t>A-007</t>
  </si>
  <si>
    <t>A-008</t>
  </si>
  <si>
    <t>A-009</t>
  </si>
  <si>
    <t>A-010</t>
  </si>
  <si>
    <t>A-011</t>
  </si>
  <si>
    <t>A-012</t>
  </si>
  <si>
    <t>A-013</t>
  </si>
  <si>
    <t>A-014</t>
  </si>
  <si>
    <t>A-015</t>
  </si>
  <si>
    <t>A-016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</si>
</sst>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\ [$đ-42A]"/>
  </numFmts>
  <fonts count="7">
    <font>
      <sz val="10.0"/>
      <color rgb="FF000000"/>
      <name val="Arial"/>
      <scheme val="minor"/>
    </font>
    <font>
      <b/>
      <sz val="25.0"/>
      <color rgb="FF1155CC"/>
      <name val="Roboto"/>
    </font>
    <font>
      <color theme="1"/>
      <name val="Calibri"/>
    </font>
    <font>
      <b/>
      <i/>
      <color theme="1"/>
      <name val="Roboto"/>
    </font>
    <font>
      <b/>
      <color rgb="FFFFFFFF"/>
      <name val="Roboto"/>
    </font>
    <font/>
    <font>
      <color theme="1"/>
      <name val="Roboto"/>
    </font>
  </fonts>
  <fills count="3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bottom"/>
    </xf>
    <xf borderId="0" fillId="0" fontId="2" numFmtId="0" xfId="0" applyAlignment="1" applyFont="1">
      <alignment vertical="bottom"/>
    </xf>
    <xf borderId="0" fillId="0" fontId="3" numFmtId="0" xfId="0" applyAlignment="1" applyFont="1">
      <alignment horizontal="center" readingOrder="0" vertical="top"/>
    </xf>
    <xf borderId="0" fillId="0" fontId="2" numFmtId="0" xfId="0" applyAlignment="1" applyFont="1">
      <alignment vertical="top"/>
    </xf>
    <xf borderId="1" fillId="2" fontId="4" numFmtId="0" xfId="0" applyAlignment="1" applyBorder="1" applyFill="1" applyFont="1">
      <alignment horizontal="center" shrinkToFit="0" wrapText="1"/>
    </xf>
    <xf borderId="1" fillId="2" fontId="4" numFmtId="3" xfId="0" applyAlignment="1" applyBorder="1" applyFont="1" applyNumberFormat="1">
      <alignment horizontal="center" shrinkToFit="0" wrapText="1"/>
    </xf>
    <xf borderId="1" fillId="2" fontId="4" numFmtId="0" xfId="0" applyAlignment="1" applyBorder="1" applyFont="1">
      <alignment horizontal="center"/>
    </xf>
    <xf borderId="1" fillId="2" fontId="4" numFmtId="164" xfId="0" applyAlignment="1" applyBorder="1" applyFont="1" applyNumberFormat="1">
      <alignment horizontal="center" shrinkToFit="0" wrapText="1"/>
    </xf>
    <xf borderId="2" fillId="2" fontId="4" numFmtId="3" xfId="0" applyAlignment="1" applyBorder="1" applyFont="1" applyNumberFormat="1">
      <alignment horizontal="center" shrinkToFit="0" wrapText="1"/>
    </xf>
    <xf borderId="3" fillId="0" fontId="5" numFmtId="0" xfId="0" applyBorder="1" applyFont="1"/>
    <xf borderId="4" fillId="0" fontId="5" numFmtId="0" xfId="0" applyBorder="1" applyFont="1"/>
    <xf borderId="2" fillId="2" fontId="4" numFmtId="0" xfId="0" applyAlignment="1" applyBorder="1" applyFont="1">
      <alignment horizontal="center"/>
    </xf>
    <xf borderId="5" fillId="2" fontId="2" numFmtId="0" xfId="0" applyBorder="1" applyFont="1"/>
    <xf borderId="6" fillId="0" fontId="5" numFmtId="0" xfId="0" applyBorder="1" applyFont="1"/>
    <xf borderId="5" fillId="2" fontId="4" numFmtId="0" xfId="0" applyAlignment="1" applyBorder="1" applyFont="1">
      <alignment horizontal="center"/>
    </xf>
    <xf borderId="5" fillId="0" fontId="6" numFmtId="3" xfId="0" applyAlignment="1" applyBorder="1" applyFont="1" applyNumberFormat="1">
      <alignment horizontal="center" vertical="bottom"/>
    </xf>
    <xf borderId="5" fillId="0" fontId="6" numFmtId="164" xfId="0" applyAlignment="1" applyBorder="1" applyFont="1" applyNumberFormat="1">
      <alignment vertical="bottom"/>
    </xf>
    <xf borderId="5" fillId="0" fontId="6" numFmtId="164" xfId="0" applyAlignment="1" applyBorder="1" applyFont="1" applyNumberFormat="1">
      <alignment horizontal="right" vertical="bottom"/>
    </xf>
    <xf borderId="5" fillId="0" fontId="6" numFmtId="3" xfId="0" applyAlignment="1" applyBorder="1" applyFont="1" applyNumberFormat="1">
      <alignment horizontal="right" vertical="bottom"/>
    </xf>
    <xf borderId="5" fillId="0" fontId="2" numFmtId="164" xfId="0" applyAlignment="1" applyBorder="1" applyFont="1" applyNumberFormat="1">
      <alignment vertical="bottom"/>
    </xf>
    <xf borderId="5" fillId="0" fontId="2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8" max="10" width="15.5"/>
  </cols>
  <sheetData>
    <row r="1">
      <c r="A1" s="1" t="s">
        <v>0</v>
      </c>
      <c r="L1" s="2"/>
      <c r="M1" s="2"/>
      <c r="N1" s="2"/>
      <c r="O1" s="2"/>
      <c r="P1" s="2"/>
      <c r="Q1" s="2"/>
      <c r="R1" s="2"/>
      <c r="S1" s="2"/>
    </row>
    <row r="2">
      <c r="A2" s="3" t="s">
        <v>1</v>
      </c>
      <c r="K2" s="4"/>
      <c r="L2" s="4"/>
      <c r="M2" s="4"/>
      <c r="N2" s="4"/>
      <c r="O2" s="4"/>
      <c r="P2" s="4"/>
      <c r="Q2" s="4"/>
      <c r="R2" s="4"/>
      <c r="S2" s="4"/>
    </row>
    <row r="3">
      <c r="A3" s="5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6" t="s">
        <v>7</v>
      </c>
      <c r="G3" s="6" t="s">
        <v>8</v>
      </c>
      <c r="H3" s="9" t="s">
        <v>9</v>
      </c>
      <c r="I3" s="10"/>
      <c r="J3" s="11"/>
      <c r="K3" s="6" t="s">
        <v>10</v>
      </c>
      <c r="L3" s="6" t="s">
        <v>11</v>
      </c>
      <c r="M3" s="12" t="s">
        <v>12</v>
      </c>
      <c r="N3" s="10"/>
      <c r="O3" s="11"/>
      <c r="P3" s="7" t="s">
        <v>13</v>
      </c>
      <c r="Q3" s="7" t="s">
        <v>14</v>
      </c>
      <c r="R3" s="7" t="s">
        <v>15</v>
      </c>
      <c r="S3" s="13"/>
    </row>
    <row r="4">
      <c r="A4" s="14"/>
      <c r="B4" s="14"/>
      <c r="C4" s="14"/>
      <c r="D4" s="14"/>
      <c r="E4" s="14"/>
      <c r="F4" s="14"/>
      <c r="G4" s="14"/>
      <c r="H4" s="15" t="s">
        <v>16</v>
      </c>
      <c r="I4" s="15" t="s">
        <v>17</v>
      </c>
      <c r="J4" s="15" t="s">
        <v>18</v>
      </c>
      <c r="K4" s="14"/>
      <c r="L4" s="14"/>
      <c r="M4" s="15" t="s">
        <v>19</v>
      </c>
      <c r="N4" s="15" t="s">
        <v>20</v>
      </c>
      <c r="O4" s="15" t="s">
        <v>21</v>
      </c>
      <c r="P4" s="14"/>
      <c r="Q4" s="14"/>
      <c r="R4" s="14"/>
      <c r="S4" s="13"/>
    </row>
    <row r="5">
      <c r="A5" s="16">
        <v>1.0</v>
      </c>
      <c r="B5" s="17" t="s">
        <v>22</v>
      </c>
      <c r="C5" s="17" t="s">
        <v>23</v>
      </c>
      <c r="D5" s="17" t="s">
        <v>24</v>
      </c>
      <c r="E5" s="18">
        <v>250000.0</v>
      </c>
      <c r="F5" s="19">
        <v>24.0</v>
      </c>
      <c r="G5" s="18">
        <f t="shared" ref="G5:G20" si="1">E5*F5</f>
        <v>6000000</v>
      </c>
      <c r="H5" s="18">
        <v>500000.0</v>
      </c>
      <c r="I5" s="18">
        <v>300000.0</v>
      </c>
      <c r="J5" s="18">
        <v>100000.0</v>
      </c>
      <c r="K5" s="18">
        <v>0.0</v>
      </c>
      <c r="L5" s="18">
        <v>0.0</v>
      </c>
      <c r="M5" s="18">
        <f t="shared" ref="M5:M20" si="2">G5*8%</f>
        <v>480000</v>
      </c>
      <c r="N5" s="18">
        <f t="shared" ref="N5:N20" si="3">G5*1.5%</f>
        <v>90000</v>
      </c>
      <c r="O5" s="18">
        <f t="shared" ref="O5:O20" si="4">G5*1%</f>
        <v>60000</v>
      </c>
      <c r="P5" s="18">
        <f t="shared" ref="P5:P6" si="5">G5*10%</f>
        <v>600000</v>
      </c>
      <c r="Q5" s="18">
        <v>1000000.0</v>
      </c>
      <c r="R5" s="18">
        <f t="shared" ref="R5:R20" si="6">G5+H5+I5+J5-M5-N5-O5-P5-Q5-K5+L5</f>
        <v>4670000</v>
      </c>
      <c r="S5" s="20"/>
    </row>
    <row r="6">
      <c r="A6" s="16">
        <v>2.0</v>
      </c>
      <c r="B6" s="17" t="s">
        <v>25</v>
      </c>
      <c r="C6" s="17" t="s">
        <v>26</v>
      </c>
      <c r="D6" s="17" t="s">
        <v>24</v>
      </c>
      <c r="E6" s="18">
        <v>250000.0</v>
      </c>
      <c r="F6" s="19">
        <v>30.0</v>
      </c>
      <c r="G6" s="18">
        <f t="shared" si="1"/>
        <v>7500000</v>
      </c>
      <c r="H6" s="18">
        <v>500000.0</v>
      </c>
      <c r="I6" s="18">
        <v>300000.0</v>
      </c>
      <c r="J6" s="18">
        <v>100000.0</v>
      </c>
      <c r="K6" s="18">
        <v>0.0</v>
      </c>
      <c r="L6" s="18">
        <v>200000.0</v>
      </c>
      <c r="M6" s="18">
        <f t="shared" si="2"/>
        <v>600000</v>
      </c>
      <c r="N6" s="18">
        <f t="shared" si="3"/>
        <v>112500</v>
      </c>
      <c r="O6" s="18">
        <f t="shared" si="4"/>
        <v>75000</v>
      </c>
      <c r="P6" s="18">
        <f t="shared" si="5"/>
        <v>750000</v>
      </c>
      <c r="Q6" s="18">
        <v>0.0</v>
      </c>
      <c r="R6" s="18">
        <f t="shared" si="6"/>
        <v>7062500</v>
      </c>
      <c r="S6" s="20"/>
    </row>
    <row r="7">
      <c r="A7" s="16">
        <v>3.0</v>
      </c>
      <c r="B7" s="17" t="s">
        <v>27</v>
      </c>
      <c r="C7" s="17" t="s">
        <v>23</v>
      </c>
      <c r="D7" s="17" t="s">
        <v>24</v>
      </c>
      <c r="E7" s="18">
        <v>250000.0</v>
      </c>
      <c r="F7" s="19">
        <v>20.0</v>
      </c>
      <c r="G7" s="18">
        <f t="shared" si="1"/>
        <v>5000000</v>
      </c>
      <c r="H7" s="18">
        <v>500000.0</v>
      </c>
      <c r="I7" s="18">
        <v>300000.0</v>
      </c>
      <c r="J7" s="18">
        <v>100000.0</v>
      </c>
      <c r="K7" s="18">
        <v>100000.0</v>
      </c>
      <c r="L7" s="18">
        <v>0.0</v>
      </c>
      <c r="M7" s="18">
        <f t="shared" si="2"/>
        <v>400000</v>
      </c>
      <c r="N7" s="18">
        <f t="shared" si="3"/>
        <v>75000</v>
      </c>
      <c r="O7" s="18">
        <f t="shared" si="4"/>
        <v>50000</v>
      </c>
      <c r="P7" s="18">
        <f>G7*5%</f>
        <v>250000</v>
      </c>
      <c r="Q7" s="18">
        <v>0.0</v>
      </c>
      <c r="R7" s="18">
        <f t="shared" si="6"/>
        <v>5025000</v>
      </c>
      <c r="S7" s="20"/>
    </row>
    <row r="8">
      <c r="A8" s="16">
        <v>4.0</v>
      </c>
      <c r="B8" s="17" t="s">
        <v>28</v>
      </c>
      <c r="C8" s="17" t="s">
        <v>26</v>
      </c>
      <c r="D8" s="17" t="s">
        <v>24</v>
      </c>
      <c r="E8" s="18">
        <v>250000.0</v>
      </c>
      <c r="F8" s="19">
        <v>20.6666666666667</v>
      </c>
      <c r="G8" s="18">
        <f t="shared" si="1"/>
        <v>5166666.667</v>
      </c>
      <c r="H8" s="18">
        <v>500000.0</v>
      </c>
      <c r="I8" s="18">
        <v>300000.0</v>
      </c>
      <c r="J8" s="18">
        <v>100000.0</v>
      </c>
      <c r="K8" s="18">
        <v>133333.333333333</v>
      </c>
      <c r="L8" s="18">
        <v>66666.6666666667</v>
      </c>
      <c r="M8" s="18">
        <f t="shared" si="2"/>
        <v>413333.3333</v>
      </c>
      <c r="N8" s="18">
        <f t="shared" si="3"/>
        <v>77500</v>
      </c>
      <c r="O8" s="18">
        <f t="shared" si="4"/>
        <v>51666.66667</v>
      </c>
      <c r="P8" s="18">
        <f t="shared" ref="P8:P9" si="7">G8*10%</f>
        <v>516666.6667</v>
      </c>
      <c r="Q8" s="18">
        <v>-666666.666666667</v>
      </c>
      <c r="R8" s="18">
        <f t="shared" si="6"/>
        <v>5607500</v>
      </c>
      <c r="S8" s="20"/>
    </row>
    <row r="9">
      <c r="A9" s="16">
        <v>5.0</v>
      </c>
      <c r="B9" s="17" t="s">
        <v>29</v>
      </c>
      <c r="C9" s="17" t="s">
        <v>23</v>
      </c>
      <c r="D9" s="17" t="s">
        <v>24</v>
      </c>
      <c r="E9" s="18">
        <v>250000.0</v>
      </c>
      <c r="F9" s="19">
        <v>18.6666666666667</v>
      </c>
      <c r="G9" s="18">
        <f t="shared" si="1"/>
        <v>4666666.667</v>
      </c>
      <c r="H9" s="18">
        <v>500000.0</v>
      </c>
      <c r="I9" s="18">
        <v>300000.0</v>
      </c>
      <c r="J9" s="18">
        <v>100000.0</v>
      </c>
      <c r="K9" s="18">
        <v>183333.333333333</v>
      </c>
      <c r="L9" s="18">
        <v>66666.6666666667</v>
      </c>
      <c r="M9" s="18">
        <f t="shared" si="2"/>
        <v>373333.3333</v>
      </c>
      <c r="N9" s="18">
        <f t="shared" si="3"/>
        <v>70000</v>
      </c>
      <c r="O9" s="18">
        <f t="shared" si="4"/>
        <v>46666.66667</v>
      </c>
      <c r="P9" s="18">
        <f t="shared" si="7"/>
        <v>466666.6667</v>
      </c>
      <c r="Q9" s="18">
        <v>-1166666.66666667</v>
      </c>
      <c r="R9" s="18">
        <f t="shared" si="6"/>
        <v>5660000</v>
      </c>
      <c r="S9" s="20"/>
    </row>
    <row r="10">
      <c r="A10" s="16">
        <v>6.0</v>
      </c>
      <c r="B10" s="17" t="s">
        <v>30</v>
      </c>
      <c r="C10" s="17" t="s">
        <v>26</v>
      </c>
      <c r="D10" s="17" t="s">
        <v>24</v>
      </c>
      <c r="E10" s="18">
        <v>250000.0</v>
      </c>
      <c r="F10" s="19">
        <v>16.6666666666667</v>
      </c>
      <c r="G10" s="18">
        <f t="shared" si="1"/>
        <v>4166666.667</v>
      </c>
      <c r="H10" s="18">
        <v>500000.0</v>
      </c>
      <c r="I10" s="18">
        <v>300000.0</v>
      </c>
      <c r="J10" s="18">
        <v>100000.0</v>
      </c>
      <c r="K10" s="18">
        <v>233333.333333333</v>
      </c>
      <c r="L10" s="18">
        <v>66666.6666666667</v>
      </c>
      <c r="M10" s="18">
        <f t="shared" si="2"/>
        <v>333333.3333</v>
      </c>
      <c r="N10" s="18">
        <f t="shared" si="3"/>
        <v>62500</v>
      </c>
      <c r="O10" s="18">
        <f t="shared" si="4"/>
        <v>41666.66667</v>
      </c>
      <c r="P10" s="18">
        <f>G10*5%</f>
        <v>208333.3333</v>
      </c>
      <c r="Q10" s="18">
        <v>-1666666.66666667</v>
      </c>
      <c r="R10" s="18">
        <f t="shared" si="6"/>
        <v>5920833.333</v>
      </c>
      <c r="S10" s="20"/>
    </row>
    <row r="11">
      <c r="A11" s="16">
        <v>7.0</v>
      </c>
      <c r="B11" s="17" t="s">
        <v>31</v>
      </c>
      <c r="C11" s="17" t="s">
        <v>23</v>
      </c>
      <c r="D11" s="17" t="s">
        <v>24</v>
      </c>
      <c r="E11" s="18">
        <v>250000.0</v>
      </c>
      <c r="F11" s="19">
        <v>14.6666666666667</v>
      </c>
      <c r="G11" s="18">
        <f t="shared" si="1"/>
        <v>3666666.667</v>
      </c>
      <c r="H11" s="18">
        <v>500000.0</v>
      </c>
      <c r="I11" s="18">
        <v>300000.0</v>
      </c>
      <c r="J11" s="18">
        <v>100000.0</v>
      </c>
      <c r="K11" s="18">
        <v>283333.333333333</v>
      </c>
      <c r="L11" s="18">
        <v>66666.6666666667</v>
      </c>
      <c r="M11" s="18">
        <f t="shared" si="2"/>
        <v>293333.3333</v>
      </c>
      <c r="N11" s="18">
        <f t="shared" si="3"/>
        <v>55000</v>
      </c>
      <c r="O11" s="18">
        <f t="shared" si="4"/>
        <v>36666.66667</v>
      </c>
      <c r="P11" s="18">
        <f t="shared" ref="P11:P12" si="8">G11*10%</f>
        <v>366666.6667</v>
      </c>
      <c r="Q11" s="18">
        <v>-2166666.66666667</v>
      </c>
      <c r="R11" s="18">
        <f t="shared" si="6"/>
        <v>5765000</v>
      </c>
      <c r="S11" s="20"/>
    </row>
    <row r="12">
      <c r="A12" s="16">
        <v>8.0</v>
      </c>
      <c r="B12" s="17" t="s">
        <v>32</v>
      </c>
      <c r="C12" s="17" t="s">
        <v>26</v>
      </c>
      <c r="D12" s="17" t="s">
        <v>24</v>
      </c>
      <c r="E12" s="18">
        <v>250000.0</v>
      </c>
      <c r="F12" s="19">
        <v>12.6666666666667</v>
      </c>
      <c r="G12" s="18">
        <f t="shared" si="1"/>
        <v>3166666.667</v>
      </c>
      <c r="H12" s="18">
        <v>500000.0</v>
      </c>
      <c r="I12" s="18">
        <v>300000.0</v>
      </c>
      <c r="J12" s="18">
        <v>100000.0</v>
      </c>
      <c r="K12" s="18">
        <v>333333.333333333</v>
      </c>
      <c r="L12" s="18">
        <v>66666.6666666667</v>
      </c>
      <c r="M12" s="18">
        <f t="shared" si="2"/>
        <v>253333.3333</v>
      </c>
      <c r="N12" s="18">
        <f t="shared" si="3"/>
        <v>47500</v>
      </c>
      <c r="O12" s="18">
        <f t="shared" si="4"/>
        <v>31666.66667</v>
      </c>
      <c r="P12" s="18">
        <f t="shared" si="8"/>
        <v>316666.6667</v>
      </c>
      <c r="Q12" s="18">
        <v>-2666666.66666667</v>
      </c>
      <c r="R12" s="18">
        <f t="shared" si="6"/>
        <v>5817500</v>
      </c>
      <c r="S12" s="20"/>
    </row>
    <row r="13">
      <c r="A13" s="16">
        <v>9.0</v>
      </c>
      <c r="B13" s="17" t="s">
        <v>33</v>
      </c>
      <c r="C13" s="17" t="s">
        <v>23</v>
      </c>
      <c r="D13" s="17" t="s">
        <v>24</v>
      </c>
      <c r="E13" s="18">
        <v>250000.0</v>
      </c>
      <c r="F13" s="19">
        <v>10.6666666666667</v>
      </c>
      <c r="G13" s="18">
        <f t="shared" si="1"/>
        <v>2666666.667</v>
      </c>
      <c r="H13" s="18">
        <v>500000.0</v>
      </c>
      <c r="I13" s="18">
        <v>300000.0</v>
      </c>
      <c r="J13" s="18">
        <v>100000.0</v>
      </c>
      <c r="K13" s="18">
        <v>383333.333333333</v>
      </c>
      <c r="L13" s="18">
        <v>66666.6666666667</v>
      </c>
      <c r="M13" s="18">
        <f t="shared" si="2"/>
        <v>213333.3333</v>
      </c>
      <c r="N13" s="18">
        <f t="shared" si="3"/>
        <v>40000</v>
      </c>
      <c r="O13" s="18">
        <f t="shared" si="4"/>
        <v>26666.66667</v>
      </c>
      <c r="P13" s="18">
        <f>G13*5%</f>
        <v>133333.3333</v>
      </c>
      <c r="Q13" s="18">
        <v>-3166666.66666667</v>
      </c>
      <c r="R13" s="18">
        <f t="shared" si="6"/>
        <v>6003333.333</v>
      </c>
      <c r="S13" s="20"/>
    </row>
    <row r="14">
      <c r="A14" s="16">
        <v>10.0</v>
      </c>
      <c r="B14" s="17" t="s">
        <v>34</v>
      </c>
      <c r="C14" s="17" t="s">
        <v>26</v>
      </c>
      <c r="D14" s="17" t="s">
        <v>24</v>
      </c>
      <c r="E14" s="18">
        <v>250000.0</v>
      </c>
      <c r="F14" s="19">
        <v>30.0</v>
      </c>
      <c r="G14" s="18">
        <f t="shared" si="1"/>
        <v>7500000</v>
      </c>
      <c r="H14" s="18">
        <v>500000.0</v>
      </c>
      <c r="I14" s="18">
        <v>300000.0</v>
      </c>
      <c r="J14" s="18">
        <v>100000.0</v>
      </c>
      <c r="K14" s="18">
        <v>433333.333333333</v>
      </c>
      <c r="L14" s="18">
        <v>66666.6666666667</v>
      </c>
      <c r="M14" s="18">
        <f t="shared" si="2"/>
        <v>600000</v>
      </c>
      <c r="N14" s="18">
        <f t="shared" si="3"/>
        <v>112500</v>
      </c>
      <c r="O14" s="18">
        <f t="shared" si="4"/>
        <v>75000</v>
      </c>
      <c r="P14" s="18">
        <f t="shared" ref="P14:P15" si="9">G14*10%</f>
        <v>750000</v>
      </c>
      <c r="Q14" s="18">
        <v>-3666666.66666667</v>
      </c>
      <c r="R14" s="18">
        <f t="shared" si="6"/>
        <v>10162500</v>
      </c>
      <c r="S14" s="20"/>
    </row>
    <row r="15">
      <c r="A15" s="16">
        <v>11.0</v>
      </c>
      <c r="B15" s="17" t="s">
        <v>35</v>
      </c>
      <c r="C15" s="17" t="s">
        <v>23</v>
      </c>
      <c r="D15" s="17" t="s">
        <v>24</v>
      </c>
      <c r="E15" s="18">
        <v>250000.0</v>
      </c>
      <c r="F15" s="19">
        <v>12.0</v>
      </c>
      <c r="G15" s="18">
        <f t="shared" si="1"/>
        <v>3000000</v>
      </c>
      <c r="H15" s="18">
        <v>500000.0</v>
      </c>
      <c r="I15" s="18">
        <v>300000.0</v>
      </c>
      <c r="J15" s="18">
        <v>100000.0</v>
      </c>
      <c r="K15" s="18">
        <v>483333.333333333</v>
      </c>
      <c r="L15" s="18">
        <v>66666.6666666667</v>
      </c>
      <c r="M15" s="18">
        <f t="shared" si="2"/>
        <v>240000</v>
      </c>
      <c r="N15" s="18">
        <f t="shared" si="3"/>
        <v>45000</v>
      </c>
      <c r="O15" s="18">
        <f t="shared" si="4"/>
        <v>30000</v>
      </c>
      <c r="P15" s="18">
        <f t="shared" si="9"/>
        <v>300000</v>
      </c>
      <c r="Q15" s="18">
        <v>-4166666.66666667</v>
      </c>
      <c r="R15" s="18">
        <f t="shared" si="6"/>
        <v>7035000</v>
      </c>
      <c r="S15" s="20"/>
    </row>
    <row r="16">
      <c r="A16" s="16">
        <v>12.0</v>
      </c>
      <c r="B16" s="17" t="s">
        <v>36</v>
      </c>
      <c r="C16" s="17" t="s">
        <v>26</v>
      </c>
      <c r="D16" s="17" t="s">
        <v>24</v>
      </c>
      <c r="E16" s="18">
        <v>250000.0</v>
      </c>
      <c r="F16" s="19">
        <v>25.0</v>
      </c>
      <c r="G16" s="18">
        <f t="shared" si="1"/>
        <v>6250000</v>
      </c>
      <c r="H16" s="18">
        <v>500000.0</v>
      </c>
      <c r="I16" s="18">
        <v>300000.0</v>
      </c>
      <c r="J16" s="18">
        <v>100000.0</v>
      </c>
      <c r="K16" s="18">
        <v>533333.333333333</v>
      </c>
      <c r="L16" s="18">
        <v>66666.6666666667</v>
      </c>
      <c r="M16" s="18">
        <f t="shared" si="2"/>
        <v>500000</v>
      </c>
      <c r="N16" s="18">
        <f t="shared" si="3"/>
        <v>93750</v>
      </c>
      <c r="O16" s="18">
        <f t="shared" si="4"/>
        <v>62500</v>
      </c>
      <c r="P16" s="18">
        <f>G16*5%</f>
        <v>312500</v>
      </c>
      <c r="Q16" s="18">
        <v>-4666666.66666667</v>
      </c>
      <c r="R16" s="18">
        <f t="shared" si="6"/>
        <v>10381250</v>
      </c>
      <c r="S16" s="20"/>
    </row>
    <row r="17">
      <c r="A17" s="16">
        <v>13.0</v>
      </c>
      <c r="B17" s="17" t="s">
        <v>37</v>
      </c>
      <c r="C17" s="17" t="s">
        <v>23</v>
      </c>
      <c r="D17" s="17" t="s">
        <v>24</v>
      </c>
      <c r="E17" s="18">
        <v>250000.0</v>
      </c>
      <c r="F17" s="19">
        <v>24.0</v>
      </c>
      <c r="G17" s="18">
        <f t="shared" si="1"/>
        <v>6000000</v>
      </c>
      <c r="H17" s="18">
        <v>500000.0</v>
      </c>
      <c r="I17" s="18">
        <v>300000.0</v>
      </c>
      <c r="J17" s="18">
        <v>100000.0</v>
      </c>
      <c r="K17" s="18">
        <v>583333.333333333</v>
      </c>
      <c r="L17" s="18">
        <v>66666.6666666667</v>
      </c>
      <c r="M17" s="18">
        <f t="shared" si="2"/>
        <v>480000</v>
      </c>
      <c r="N17" s="18">
        <f t="shared" si="3"/>
        <v>90000</v>
      </c>
      <c r="O17" s="18">
        <f t="shared" si="4"/>
        <v>60000</v>
      </c>
      <c r="P17" s="18">
        <f t="shared" ref="P17:P18" si="10">G17*10%</f>
        <v>600000</v>
      </c>
      <c r="Q17" s="18">
        <v>-5166666.66666667</v>
      </c>
      <c r="R17" s="18">
        <f t="shared" si="6"/>
        <v>10320000</v>
      </c>
      <c r="S17" s="20"/>
    </row>
    <row r="18">
      <c r="A18" s="16">
        <v>14.0</v>
      </c>
      <c r="B18" s="17" t="s">
        <v>38</v>
      </c>
      <c r="C18" s="17" t="s">
        <v>26</v>
      </c>
      <c r="D18" s="17" t="s">
        <v>24</v>
      </c>
      <c r="E18" s="18">
        <v>250000.0</v>
      </c>
      <c r="F18" s="19">
        <v>24.0</v>
      </c>
      <c r="G18" s="18">
        <f t="shared" si="1"/>
        <v>6000000</v>
      </c>
      <c r="H18" s="18">
        <v>500000.0</v>
      </c>
      <c r="I18" s="18">
        <v>300000.0</v>
      </c>
      <c r="J18" s="18">
        <v>100000.0</v>
      </c>
      <c r="K18" s="18">
        <v>633333.333333333</v>
      </c>
      <c r="L18" s="18">
        <v>66666.6666666667</v>
      </c>
      <c r="M18" s="18">
        <f t="shared" si="2"/>
        <v>480000</v>
      </c>
      <c r="N18" s="18">
        <f t="shared" si="3"/>
        <v>90000</v>
      </c>
      <c r="O18" s="18">
        <f t="shared" si="4"/>
        <v>60000</v>
      </c>
      <c r="P18" s="18">
        <f t="shared" si="10"/>
        <v>600000</v>
      </c>
      <c r="Q18" s="18">
        <v>-5666666.66666667</v>
      </c>
      <c r="R18" s="18">
        <f t="shared" si="6"/>
        <v>10770000</v>
      </c>
      <c r="S18" s="20"/>
    </row>
    <row r="19">
      <c r="A19" s="16">
        <v>15.0</v>
      </c>
      <c r="B19" s="17" t="s">
        <v>39</v>
      </c>
      <c r="C19" s="17" t="s">
        <v>23</v>
      </c>
      <c r="D19" s="17" t="s">
        <v>24</v>
      </c>
      <c r="E19" s="18">
        <v>250000.0</v>
      </c>
      <c r="F19" s="19">
        <v>22.0</v>
      </c>
      <c r="G19" s="18">
        <f t="shared" si="1"/>
        <v>5500000</v>
      </c>
      <c r="H19" s="18">
        <v>500000.0</v>
      </c>
      <c r="I19" s="18">
        <v>300000.0</v>
      </c>
      <c r="J19" s="18">
        <v>100000.0</v>
      </c>
      <c r="K19" s="18">
        <v>683333.333333333</v>
      </c>
      <c r="L19" s="18">
        <v>66666.6666666667</v>
      </c>
      <c r="M19" s="18">
        <f t="shared" si="2"/>
        <v>440000</v>
      </c>
      <c r="N19" s="18">
        <f t="shared" si="3"/>
        <v>82500</v>
      </c>
      <c r="O19" s="18">
        <f t="shared" si="4"/>
        <v>55000</v>
      </c>
      <c r="P19" s="18">
        <f>G19*5%</f>
        <v>275000</v>
      </c>
      <c r="Q19" s="18">
        <v>-6166666.66666667</v>
      </c>
      <c r="R19" s="18">
        <f t="shared" si="6"/>
        <v>11097500</v>
      </c>
      <c r="S19" s="20"/>
    </row>
    <row r="20">
      <c r="A20" s="16">
        <v>16.0</v>
      </c>
      <c r="B20" s="17" t="s">
        <v>40</v>
      </c>
      <c r="C20" s="17" t="s">
        <v>26</v>
      </c>
      <c r="D20" s="17" t="s">
        <v>24</v>
      </c>
      <c r="E20" s="18">
        <v>250000.0</v>
      </c>
      <c r="F20" s="19">
        <v>18.0</v>
      </c>
      <c r="G20" s="18">
        <f t="shared" si="1"/>
        <v>4500000</v>
      </c>
      <c r="H20" s="18">
        <v>500000.0</v>
      </c>
      <c r="I20" s="18">
        <v>300000.0</v>
      </c>
      <c r="J20" s="18">
        <v>100000.0</v>
      </c>
      <c r="K20" s="18">
        <v>733333.333333333</v>
      </c>
      <c r="L20" s="18">
        <v>66666.6666666667</v>
      </c>
      <c r="M20" s="18">
        <f t="shared" si="2"/>
        <v>360000</v>
      </c>
      <c r="N20" s="18">
        <f t="shared" si="3"/>
        <v>67500</v>
      </c>
      <c r="O20" s="18">
        <f t="shared" si="4"/>
        <v>45000</v>
      </c>
      <c r="P20" s="18">
        <f>G20*10%</f>
        <v>450000</v>
      </c>
      <c r="Q20" s="18">
        <v>-6666666.66666667</v>
      </c>
      <c r="R20" s="18">
        <f t="shared" si="6"/>
        <v>10477500</v>
      </c>
      <c r="S20" s="21"/>
    </row>
  </sheetData>
  <mergeCells count="16">
    <mergeCell ref="F3:F4"/>
    <mergeCell ref="G3:G4"/>
    <mergeCell ref="H3:J3"/>
    <mergeCell ref="K3:K4"/>
    <mergeCell ref="L3:L4"/>
    <mergeCell ref="M3:O3"/>
    <mergeCell ref="P3:P4"/>
    <mergeCell ref="Q3:Q4"/>
    <mergeCell ref="R3:R4"/>
    <mergeCell ref="A1:K1"/>
    <mergeCell ref="A2:J2"/>
    <mergeCell ref="A3:A4"/>
    <mergeCell ref="B3:B4"/>
    <mergeCell ref="C3:C4"/>
    <mergeCell ref="D3:D4"/>
    <mergeCell ref="E3:E4"/>
  </mergeCells>
  <drawing r:id="rId1"/>
</worksheet>
</file>